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B16 Si Qual Draw Prep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0">'B16 Si Qual Draw Prep'!$1:$6</definedName>
    <definedName name="_xlnm.Print_Area" localSheetId="0">'B16 Si Qual Draw Prep'!$A$1:$S$37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sharedStrings.xml><?xml version="1.0" encoding="utf-8"?>
<sst xmlns="http://schemas.openxmlformats.org/spreadsheetml/2006/main" count="191" uniqueCount="82">
  <si>
    <t>B16</t>
  </si>
  <si>
    <t>BOYS U16 SINGLES QUALIFYING</t>
  </si>
  <si>
    <t>PREPARATION LIST</t>
  </si>
  <si>
    <t>DO NO DELETE THIS PAGE IF YOU ARE USING LINK-IN'S TO THE DRAW</t>
  </si>
  <si>
    <t>Referee's signature</t>
  </si>
  <si>
    <t>Week of</t>
  </si>
  <si>
    <t>City, Country</t>
  </si>
  <si>
    <t>Category</t>
  </si>
  <si>
    <t>Referee</t>
  </si>
  <si>
    <t>Line</t>
  </si>
  <si>
    <t>Family name</t>
  </si>
  <si>
    <t>First name</t>
  </si>
  <si>
    <t>Nat.</t>
  </si>
  <si>
    <t>Date of birth Day/Mth/Yr</t>
  </si>
  <si>
    <t>On
Accept. list
Yes</t>
  </si>
  <si>
    <t>Signed-in
Yes</t>
  </si>
  <si>
    <t>EUR 16
Accept.
Ranking</t>
  </si>
  <si>
    <t>Pro-
Ranking</t>
  </si>
  <si>
    <t>National
Accept
Priority</t>
  </si>
  <si>
    <t>NatSort
if not 
Seed</t>
  </si>
  <si>
    <t>NatSort</t>
  </si>
  <si>
    <t>Seed Sort</t>
  </si>
  <si>
    <t>AccBasic</t>
  </si>
  <si>
    <t>Accept status</t>
  </si>
  <si>
    <t>EUR 16
Seed
Ranking</t>
  </si>
  <si>
    <t>AccSort</t>
  </si>
  <si>
    <t>Seed
Position</t>
  </si>
  <si>
    <t>National
Top 1-4</t>
  </si>
  <si>
    <t>Polonsky</t>
  </si>
  <si>
    <t>Alexandr</t>
  </si>
  <si>
    <t>RUS</t>
  </si>
  <si>
    <t>Y</t>
  </si>
  <si>
    <t>DA</t>
  </si>
  <si>
    <t>Sobko</t>
  </si>
  <si>
    <t>Valery</t>
  </si>
  <si>
    <t>Ermak</t>
  </si>
  <si>
    <t>Vladislav</t>
  </si>
  <si>
    <t>Petrov</t>
  </si>
  <si>
    <t>Nikolay</t>
  </si>
  <si>
    <t>Eygel</t>
  </si>
  <si>
    <t>Rakhimov</t>
  </si>
  <si>
    <t>Ruslan</t>
  </si>
  <si>
    <t>Napaskin</t>
  </si>
  <si>
    <t>Vasiliy</t>
  </si>
  <si>
    <t>Gerasimov</t>
  </si>
  <si>
    <t>Daniil</t>
  </si>
  <si>
    <t>Stolyarov</t>
  </si>
  <si>
    <t>Denis</t>
  </si>
  <si>
    <t>Chernov</t>
  </si>
  <si>
    <t>Boris</t>
  </si>
  <si>
    <t>Suleymanov</t>
  </si>
  <si>
    <t>Aidar</t>
  </si>
  <si>
    <t xml:space="preserve"> Metreveli</t>
  </si>
  <si>
    <t>Teimuraz</t>
  </si>
  <si>
    <t>Ivannikov</t>
  </si>
  <si>
    <t>Nikolaev</t>
  </si>
  <si>
    <t>Alexey</t>
  </si>
  <si>
    <t>Rybenkov</t>
  </si>
  <si>
    <t>Grigory</t>
  </si>
  <si>
    <t>Vvedensky</t>
  </si>
  <si>
    <t>Alyautdinov</t>
  </si>
  <si>
    <t>Vadim</t>
  </si>
  <si>
    <t>ALT</t>
  </si>
  <si>
    <t>Lavrukhin</t>
  </si>
  <si>
    <t>Ilia</t>
  </si>
  <si>
    <t>WC</t>
  </si>
  <si>
    <t>Kakouzin</t>
  </si>
  <si>
    <t>Mikhail</t>
  </si>
  <si>
    <t>Elfimov</t>
  </si>
  <si>
    <t>Kirushin</t>
  </si>
  <si>
    <t>Nikita</t>
  </si>
  <si>
    <t>Nikiforov</t>
  </si>
  <si>
    <t>Semiletov</t>
  </si>
  <si>
    <t>Anton</t>
  </si>
  <si>
    <t xml:space="preserve"> </t>
  </si>
  <si>
    <t>Kipnis</t>
  </si>
  <si>
    <t>Evgeny</t>
  </si>
  <si>
    <t>Marakhov</t>
  </si>
  <si>
    <t>Khatskevich</t>
  </si>
  <si>
    <t>BLR</t>
  </si>
  <si>
    <t>Drozdov</t>
  </si>
  <si>
    <t>Sergey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</si>
</sst>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  <numFmt numFmtId="165" formatCode="d\-mmm\-yy"/>
    <numFmt numFmtId="166" formatCode="0.0000"/>
    <numFmt numFmtId="167" formatCode="dd\-mm\-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6"/>
      <color indexed="8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9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1" applyNumberFormat="0" applyFon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49" fontId="18" fillId="0" borderId="0" xfId="0" applyNumberFormat="1" applyFont="1" applyAlignment="1">
      <alignment vertical="top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left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7" fillId="17" borderId="9" xfId="0" applyNumberFormat="1" applyFont="1" applyFill="1" applyBorder="1" applyAlignment="1">
      <alignment vertical="center"/>
    </xf>
    <xf numFmtId="49" fontId="27" fillId="17" borderId="10" xfId="0" applyNumberFormat="1" applyFont="1" applyFill="1" applyBorder="1" applyAlignment="1">
      <alignment vertical="center"/>
    </xf>
    <xf numFmtId="49" fontId="27" fillId="17" borderId="11" xfId="0" applyNumberFormat="1" applyFont="1" applyFill="1" applyBorder="1" applyAlignment="1">
      <alignment vertical="center"/>
    </xf>
    <xf numFmtId="49" fontId="28" fillId="15" borderId="0" xfId="0" applyNumberFormat="1" applyFont="1" applyFill="1" applyAlignment="1">
      <alignment horizontal="left" vertical="center"/>
    </xf>
    <xf numFmtId="0" fontId="0" fillId="15" borderId="0" xfId="0" applyNumberFormat="1" applyFill="1" applyAlignment="1">
      <alignment horizontal="left" vertical="center"/>
    </xf>
    <xf numFmtId="49" fontId="29" fillId="15" borderId="0" xfId="0" applyNumberFormat="1" applyFont="1" applyFill="1" applyAlignment="1">
      <alignment horizontal="left" vertical="center"/>
    </xf>
    <xf numFmtId="49" fontId="30" fillId="15" borderId="0" xfId="0" applyNumberFormat="1" applyFont="1" applyFill="1" applyAlignment="1">
      <alignment horizontal="right" vertical="center"/>
    </xf>
    <xf numFmtId="49" fontId="30" fillId="15" borderId="12" xfId="0" applyNumberFormat="1" applyFont="1" applyFill="1" applyBorder="1" applyAlignment="1">
      <alignment horizontal="left" vertical="center"/>
    </xf>
    <xf numFmtId="49" fontId="30" fillId="15" borderId="13" xfId="0" applyNumberFormat="1" applyFont="1" applyFill="1" applyBorder="1" applyAlignment="1">
      <alignment horizontal="right" vertical="center"/>
    </xf>
    <xf numFmtId="49" fontId="30" fillId="15" borderId="13" xfId="0" applyNumberFormat="1" applyFont="1" applyFill="1" applyBorder="1" applyAlignment="1">
      <alignment horizontal="left" vertical="center"/>
    </xf>
    <xf numFmtId="49" fontId="28" fillId="15" borderId="13" xfId="0" applyNumberFormat="1" applyFont="1" applyFill="1" applyBorder="1" applyAlignment="1">
      <alignment horizontal="left" vertical="center"/>
    </xf>
    <xf numFmtId="0" fontId="0" fillId="15" borderId="13" xfId="0" applyFill="1" applyBorder="1" applyAlignment="1">
      <alignment horizontal="center" vertical="center"/>
    </xf>
    <xf numFmtId="49" fontId="30" fillId="15" borderId="14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31" fillId="15" borderId="0" xfId="0" applyNumberFormat="1" applyFont="1" applyFill="1" applyAlignment="1">
      <alignment vertical="center"/>
    </xf>
    <xf numFmtId="49" fontId="31" fillId="15" borderId="0" xfId="0" applyNumberFormat="1" applyFont="1" applyFill="1" applyAlignment="1">
      <alignment horizontal="left" vertical="center"/>
    </xf>
    <xf numFmtId="0" fontId="31" fillId="15" borderId="0" xfId="0" applyNumberFormat="1" applyFont="1" applyFill="1" applyAlignment="1">
      <alignment horizontal="left" vertical="center"/>
    </xf>
    <xf numFmtId="49" fontId="32" fillId="15" borderId="0" xfId="0" applyNumberFormat="1" applyFont="1" applyFill="1" applyAlignment="1">
      <alignment horizontal="left" vertical="center"/>
    </xf>
    <xf numFmtId="49" fontId="33" fillId="15" borderId="0" xfId="0" applyNumberFormat="1" applyFont="1" applyFill="1" applyAlignment="1">
      <alignment horizontal="right" vertical="center"/>
    </xf>
    <xf numFmtId="49" fontId="30" fillId="18" borderId="15" xfId="0" applyNumberFormat="1" applyFont="1" applyFill="1" applyBorder="1" applyAlignment="1">
      <alignment horizontal="left" vertical="center"/>
    </xf>
    <xf numFmtId="49" fontId="30" fillId="0" borderId="0" xfId="0" applyNumberFormat="1" applyFont="1" applyAlignment="1">
      <alignment horizontal="right" vertical="center"/>
    </xf>
    <xf numFmtId="49" fontId="28" fillId="18" borderId="0" xfId="0" applyNumberFormat="1" applyFont="1" applyFill="1" applyAlignment="1">
      <alignment horizontal="left" vertical="center"/>
    </xf>
    <xf numFmtId="0" fontId="0" fillId="18" borderId="0" xfId="0" applyFill="1" applyBorder="1" applyAlignment="1">
      <alignment horizontal="center" vertical="center"/>
    </xf>
    <xf numFmtId="49" fontId="30" fillId="18" borderId="16" xfId="0" applyNumberFormat="1" applyFont="1" applyFill="1" applyBorder="1" applyAlignment="1">
      <alignment horizontal="left" vertical="center"/>
    </xf>
    <xf numFmtId="14" fontId="34" fillId="0" borderId="17" xfId="0" applyNumberFormat="1" applyFont="1" applyBorder="1" applyAlignment="1">
      <alignment horizontal="left" vertical="center"/>
    </xf>
    <xf numFmtId="49" fontId="35" fillId="0" borderId="17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5" fillId="0" borderId="17" xfId="0" applyNumberFormat="1" applyFont="1" applyBorder="1" applyAlignment="1">
      <alignment horizontal="right" vertical="center"/>
    </xf>
    <xf numFmtId="49" fontId="35" fillId="0" borderId="18" xfId="0" applyNumberFormat="1" applyFont="1" applyBorder="1" applyAlignment="1">
      <alignment horizontal="left" vertical="center"/>
    </xf>
    <xf numFmtId="0" fontId="37" fillId="7" borderId="17" xfId="0" applyFont="1" applyFill="1" applyBorder="1" applyAlignment="1">
      <alignment horizontal="right" vertical="center"/>
    </xf>
    <xf numFmtId="49" fontId="35" fillId="0" borderId="19" xfId="0" applyNumberFormat="1" applyFont="1" applyBorder="1" applyAlignment="1">
      <alignment horizontal="left" vertical="center"/>
    </xf>
    <xf numFmtId="49" fontId="38" fillId="15" borderId="20" xfId="0" applyNumberFormat="1" applyFont="1" applyFill="1" applyBorder="1" applyAlignment="1">
      <alignment horizontal="center" wrapText="1"/>
    </xf>
    <xf numFmtId="49" fontId="38" fillId="15" borderId="21" xfId="0" applyNumberFormat="1" applyFont="1" applyFill="1" applyBorder="1" applyAlignment="1">
      <alignment horizontal="center" wrapText="1"/>
    </xf>
    <xf numFmtId="49" fontId="38" fillId="15" borderId="19" xfId="0" applyNumberFormat="1" applyFont="1" applyFill="1" applyBorder="1" applyAlignment="1">
      <alignment horizontal="center" wrapText="1"/>
    </xf>
    <xf numFmtId="0" fontId="38" fillId="15" borderId="21" xfId="0" applyFont="1" applyFill="1" applyBorder="1" applyAlignment="1">
      <alignment horizontal="center" wrapText="1"/>
    </xf>
    <xf numFmtId="49" fontId="38" fillId="19" borderId="20" xfId="0" applyNumberFormat="1" applyFont="1" applyFill="1" applyBorder="1" applyAlignment="1">
      <alignment horizontal="center" wrapText="1"/>
    </xf>
    <xf numFmtId="49" fontId="38" fillId="19" borderId="21" xfId="0" applyNumberFormat="1" applyFont="1" applyFill="1" applyBorder="1" applyAlignment="1">
      <alignment horizontal="center" wrapText="1"/>
    </xf>
    <xf numFmtId="49" fontId="38" fillId="19" borderId="22" xfId="0" applyNumberFormat="1" applyFont="1" applyFill="1" applyBorder="1" applyAlignment="1">
      <alignment horizontal="center" wrapText="1"/>
    </xf>
    <xf numFmtId="49" fontId="38" fillId="15" borderId="23" xfId="0" applyNumberFormat="1" applyFont="1" applyFill="1" applyBorder="1" applyAlignment="1">
      <alignment horizontal="center" wrapText="1"/>
    </xf>
    <xf numFmtId="0" fontId="39" fillId="15" borderId="19" xfId="0" applyFont="1" applyFill="1" applyBorder="1" applyAlignment="1">
      <alignment horizontal="center" wrapText="1"/>
    </xf>
    <xf numFmtId="0" fontId="39" fillId="19" borderId="19" xfId="0" applyFont="1" applyFill="1" applyBorder="1" applyAlignment="1">
      <alignment horizontal="center" wrapText="1"/>
    </xf>
    <xf numFmtId="49" fontId="38" fillId="15" borderId="24" xfId="0" applyNumberFormat="1" applyFont="1" applyFill="1" applyBorder="1" applyAlignment="1">
      <alignment horizontal="center" wrapText="1"/>
    </xf>
    <xf numFmtId="0" fontId="4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4" fontId="0" fillId="0" borderId="2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" fontId="41" fillId="19" borderId="25" xfId="0" applyNumberFormat="1" applyFont="1" applyFill="1" applyBorder="1" applyAlignment="1">
      <alignment horizontal="center" vertical="center"/>
    </xf>
    <xf numFmtId="0" fontId="41" fillId="19" borderId="26" xfId="0" applyFont="1" applyFill="1" applyBorder="1" applyAlignment="1">
      <alignment horizontal="center" vertical="center"/>
    </xf>
    <xf numFmtId="1" fontId="41" fillId="19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19" borderId="27" xfId="0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  <dxf>
      <font>
        <i val="0"/>
        <color rgb="FF808080"/>
      </font>
      <fill>
        <patternFill>
          <bgColor rgb="FF80808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361950</xdr:colOff>
      <xdr:row>0</xdr:row>
      <xdr:rowOff>19050</xdr:rowOff>
    </xdr:from>
    <xdr:to>
      <xdr:col>18</xdr:col>
      <xdr:colOff>438150</xdr:colOff>
      <xdr:row>2</xdr:row>
      <xdr:rowOff>85725</xdr:rowOff>
    </xdr:to>
    <xdr:pic>
      <xdr:nvPicPr>
        <xdr:cNvPr id="1" name="Picture 7" descr="TEJT60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90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77;&#1082;&#1088;&#1077;&#1090;&#1072;&#1088;&#1100;\&#1056;&#1072;&#1073;&#1086;&#1095;&#1080;&#1081;%20&#1089;&#1090;&#1086;&#1083;\Krasnogorsk%20Cup%2008\U16%20TE%20JunTour%20'08%20c%20&#1085;&#1086;&#1084;&#1077;&#1088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SetUp Officials"/>
      <sheetName val="B16 Plr List"/>
      <sheetName val="G16 Plr List"/>
      <sheetName val="U16 Offence Report"/>
      <sheetName val="B16 Si Main Draw Sign-in sheet"/>
      <sheetName val="B16 Si Main Draw Prep"/>
      <sheetName val="B16 Si Main 24&amp;32"/>
      <sheetName val="G16 Si Main Draw Sign-in sheet"/>
      <sheetName val="G16 Si Main Draw Prep"/>
      <sheetName val="G16 Si Main 24&amp;32"/>
      <sheetName val="B16 Si Qual Draw Sign-in sheet"/>
      <sheetName val="B16 Si Qual Draw Prep"/>
      <sheetName val="B16 Si Qual 32&gt;4"/>
      <sheetName val="G16 Si Qual Draw Sign-in sheet"/>
      <sheetName val="G16 Si Qual Draw Prep"/>
      <sheetName val="G16 Si Qual 32&gt;4"/>
      <sheetName val="B16 Do Sign-in sheet"/>
      <sheetName val="B16 Do Main Draw Prep"/>
      <sheetName val="B16 Do Main 16"/>
      <sheetName val="G16 Do Sign-in sheet"/>
      <sheetName val="G16 Do Main Draw Prep"/>
      <sheetName val="G16 Do Main 8"/>
      <sheetName val="G16 Do Main 16"/>
      <sheetName val="B16 Si LL List"/>
      <sheetName val="B16 Si Alt List"/>
      <sheetName val="B16 Do Alt List"/>
      <sheetName val="G16 Si LL List"/>
      <sheetName val="G16 Si Alt List"/>
      <sheetName val="G16 Do Alt List"/>
      <sheetName val="B16 1RD Consolation Sign-in"/>
      <sheetName val="B16 1RD Consolation Draw Prep"/>
      <sheetName val="B16 1RD Consolation 16"/>
      <sheetName val="B16 1RD Consolation 32"/>
      <sheetName val="B16 1RD Consolation 64"/>
      <sheetName val="B16 2RD Consolation Sign-in"/>
      <sheetName val="B16 2RD Consolation Draw Prep"/>
      <sheetName val="B16 2RD Consolation 16"/>
      <sheetName val="B16 2RD Consolation 32"/>
      <sheetName val="B16 2RD Consolation 64"/>
      <sheetName val="G16 1RD Consolation Sign-in"/>
      <sheetName val="G16 1RD Consolation Draw Prep"/>
      <sheetName val="G16 1RD Consolation 16"/>
      <sheetName val="G16 1RD Consolation 32"/>
      <sheetName val="G16 1RD Consolation 64"/>
      <sheetName val="G16 2RD Consolation Sign-in"/>
      <sheetName val="G16 2RD Consolation Draw Prep"/>
      <sheetName val="G16 2RD Consolation 16"/>
      <sheetName val="G16 2RD Consolation 32"/>
      <sheetName val="G16 2RD Consolation 64"/>
    </sheetNames>
    <definedNames>
      <definedName name="Sort05MainAcc"/>
      <definedName name="Sort05MainSeed"/>
    </definedNames>
    <sheetDataSet>
      <sheetData sheetId="0">
        <row r="6">
          <cell r="A6" t="str">
            <v>Krasnogorsk Cup</v>
          </cell>
        </row>
        <row r="8">
          <cell r="A8" t="str">
            <v>Tennis Europe Junior Tour</v>
          </cell>
        </row>
        <row r="10">
          <cell r="A10">
            <v>39643</v>
          </cell>
          <cell r="C10" t="str">
            <v>Krasnogorsk, Russia</v>
          </cell>
          <cell r="D10">
            <v>3</v>
          </cell>
          <cell r="E10" t="str">
            <v>Gorobinskiy Aleksandr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Zeros="0" tabSelected="1" workbookViewId="0" topLeftCell="A1">
      <pane ySplit="6" topLeftCell="BM7" activePane="bottomLeft" state="frozen"/>
      <selection pane="topLeft" activeCell="A4" sqref="A4:C4"/>
      <selection pane="bottomLeft" activeCell="B54" sqref="B54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20.00390625" style="0" customWidth="1"/>
    <col min="4" max="4" width="7.7109375" style="73" customWidth="1"/>
    <col min="5" max="5" width="12.140625" style="74" customWidth="1"/>
    <col min="6" max="7" width="7.7109375" style="74" customWidth="1"/>
    <col min="8" max="10" width="7.421875" style="73" customWidth="1"/>
    <col min="11" max="14" width="7.421875" style="73" hidden="1" customWidth="1"/>
    <col min="15" max="16" width="7.421875" style="73" customWidth="1"/>
    <col min="17" max="17" width="7.421875" style="73" hidden="1" customWidth="1"/>
    <col min="18" max="19" width="7.421875" style="73" customWidth="1"/>
  </cols>
  <sheetData>
    <row r="1" spans="1:19" ht="26.25">
      <c r="A1" s="1" t="str">
        <f>'[1]Week SetUp'!$A$6</f>
        <v>Krasnogorsk Cup</v>
      </c>
      <c r="B1" s="2"/>
      <c r="C1" s="2"/>
      <c r="D1" s="3" t="s">
        <v>0</v>
      </c>
      <c r="E1" s="4" t="s">
        <v>1</v>
      </c>
      <c r="F1" s="5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9"/>
      <c r="S1" s="8"/>
    </row>
    <row r="2" spans="1:19" ht="13.5" thickBot="1">
      <c r="A2" s="10" t="str">
        <f>'[1]Week SetUp'!$A$8</f>
        <v>Tennis Europe Junior Tour</v>
      </c>
      <c r="B2" s="10"/>
      <c r="C2" s="11"/>
      <c r="D2" s="4"/>
      <c r="E2" s="4" t="s">
        <v>2</v>
      </c>
      <c r="F2" s="12"/>
      <c r="G2" s="12"/>
      <c r="H2" s="12"/>
      <c r="I2" s="12"/>
      <c r="J2" s="13"/>
      <c r="K2" s="13"/>
      <c r="L2" s="13"/>
      <c r="M2" s="13"/>
      <c r="N2" s="13"/>
      <c r="O2" s="14"/>
      <c r="P2" s="15"/>
      <c r="Q2" s="15"/>
      <c r="R2" s="14"/>
      <c r="S2" s="13"/>
    </row>
    <row r="3" spans="1:19" s="29" customFormat="1" ht="13.5" thickBot="1">
      <c r="A3" s="16" t="s">
        <v>3</v>
      </c>
      <c r="B3" s="17"/>
      <c r="C3" s="18"/>
      <c r="D3" s="19"/>
      <c r="E3" s="20"/>
      <c r="F3" s="20"/>
      <c r="G3" s="20"/>
      <c r="H3" s="19"/>
      <c r="I3" s="21"/>
      <c r="J3" s="22"/>
      <c r="K3" s="23"/>
      <c r="L3" s="24"/>
      <c r="M3" s="24"/>
      <c r="N3" s="24"/>
      <c r="O3" s="23" t="s">
        <v>4</v>
      </c>
      <c r="P3" s="25"/>
      <c r="Q3" s="26"/>
      <c r="R3" s="27"/>
      <c r="S3" s="28"/>
    </row>
    <row r="4" spans="1:19" s="29" customFormat="1" ht="12.75">
      <c r="A4" s="30" t="s">
        <v>5</v>
      </c>
      <c r="B4" s="30"/>
      <c r="C4" s="31" t="s">
        <v>6</v>
      </c>
      <c r="D4" s="30" t="s">
        <v>7</v>
      </c>
      <c r="E4" s="32"/>
      <c r="F4" s="32"/>
      <c r="G4" s="32"/>
      <c r="H4" s="31"/>
      <c r="I4" s="33"/>
      <c r="J4" s="34" t="s">
        <v>8</v>
      </c>
      <c r="K4" s="35"/>
      <c r="L4" s="36"/>
      <c r="M4" s="36"/>
      <c r="N4" s="36"/>
      <c r="O4" s="35"/>
      <c r="P4" s="37"/>
      <c r="Q4" s="37"/>
      <c r="R4" s="38"/>
      <c r="S4" s="39"/>
    </row>
    <row r="5" spans="1:19" s="29" customFormat="1" ht="13.5" thickBot="1">
      <c r="A5" s="40">
        <f>'[1]Week SetUp'!$A$10</f>
        <v>39643</v>
      </c>
      <c r="B5" s="40"/>
      <c r="C5" s="41" t="str">
        <f>'[1]Week SetUp'!$C$10</f>
        <v>Krasnogorsk, Russia</v>
      </c>
      <c r="D5" s="42">
        <f>'[1]Week SetUp'!$D$10</f>
        <v>3</v>
      </c>
      <c r="E5" s="42"/>
      <c r="F5" s="42"/>
      <c r="G5" s="42"/>
      <c r="H5" s="42"/>
      <c r="I5" s="43"/>
      <c r="J5" s="44" t="str">
        <f>'[1]Week SetUp'!$E$10</f>
        <v>Gorobinskiy Aleksandr</v>
      </c>
      <c r="K5" s="45"/>
      <c r="L5" s="44"/>
      <c r="M5" s="44"/>
      <c r="N5" s="44"/>
      <c r="O5" s="45"/>
      <c r="P5" s="42"/>
      <c r="Q5" s="42"/>
      <c r="R5" s="46">
        <f>COUNTA(R7:R37)</f>
        <v>27</v>
      </c>
      <c r="S5" s="47"/>
    </row>
    <row r="6" spans="1:19" ht="30" customHeight="1" thickBot="1">
      <c r="A6" s="48" t="s">
        <v>9</v>
      </c>
      <c r="B6" s="49" t="s">
        <v>10</v>
      </c>
      <c r="C6" s="49" t="s">
        <v>11</v>
      </c>
      <c r="D6" s="49" t="s">
        <v>12</v>
      </c>
      <c r="E6" s="50" t="s">
        <v>13</v>
      </c>
      <c r="F6" s="50" t="s">
        <v>14</v>
      </c>
      <c r="G6" s="50" t="s">
        <v>15</v>
      </c>
      <c r="H6" s="51" t="s">
        <v>16</v>
      </c>
      <c r="I6" s="51" t="s">
        <v>17</v>
      </c>
      <c r="J6" s="50" t="s">
        <v>18</v>
      </c>
      <c r="K6" s="52" t="s">
        <v>19</v>
      </c>
      <c r="L6" s="53" t="s">
        <v>20</v>
      </c>
      <c r="M6" s="54" t="s">
        <v>21</v>
      </c>
      <c r="N6" s="53" t="s">
        <v>22</v>
      </c>
      <c r="O6" s="55" t="s">
        <v>23</v>
      </c>
      <c r="P6" s="56" t="s">
        <v>24</v>
      </c>
      <c r="Q6" s="57" t="s">
        <v>25</v>
      </c>
      <c r="R6" s="50" t="s">
        <v>26</v>
      </c>
      <c r="S6" s="58" t="s">
        <v>27</v>
      </c>
    </row>
    <row r="7" spans="1:19" s="72" customFormat="1" ht="18.75" customHeight="1">
      <c r="A7" s="59">
        <v>1</v>
      </c>
      <c r="B7" s="60" t="s">
        <v>28</v>
      </c>
      <c r="C7" s="60" t="s">
        <v>29</v>
      </c>
      <c r="D7" s="61" t="s">
        <v>30</v>
      </c>
      <c r="E7" s="62">
        <v>34227</v>
      </c>
      <c r="F7" s="63" t="s">
        <v>31</v>
      </c>
      <c r="G7" s="63" t="s">
        <v>31</v>
      </c>
      <c r="H7" s="61">
        <v>362</v>
      </c>
      <c r="I7" s="61"/>
      <c r="J7" s="64"/>
      <c r="K7" s="65">
        <f aca="true" t="shared" si="0" ref="K7:K37">IF(AND(R7="",S7&gt;0,S7&lt;5),L7,)</f>
        <v>0</v>
      </c>
      <c r="L7" s="66" t="str">
        <f aca="true" t="shared" si="1" ref="L7:L37">IF(D7="","ZZZ9",IF(AND(S7&gt;0,S7&lt;5),D7&amp;S7,D7&amp;"9"))</f>
        <v>RUS9</v>
      </c>
      <c r="M7" s="67">
        <f aca="true" t="shared" si="2" ref="M7:M37">IF(R7="",999,R7)</f>
        <v>1</v>
      </c>
      <c r="N7" s="66">
        <f aca="true" t="shared" si="3" ref="N7:N37">IF(Q7=999,999,1)</f>
        <v>1</v>
      </c>
      <c r="O7" s="68" t="s">
        <v>32</v>
      </c>
      <c r="P7" s="69"/>
      <c r="Q7" s="70">
        <f aca="true" t="shared" si="4" ref="Q7:Q37">IF(O7="DA",1,IF(O7="WC",2,IF(O7="SE",3,IF(O7="Q",4,IF(O7="LL",5,999)))))</f>
        <v>1</v>
      </c>
      <c r="R7" s="64">
        <v>1</v>
      </c>
      <c r="S7" s="71"/>
    </row>
    <row r="8" spans="1:19" s="72" customFormat="1" ht="18.75" customHeight="1">
      <c r="A8" s="59">
        <v>2</v>
      </c>
      <c r="B8" s="60" t="s">
        <v>33</v>
      </c>
      <c r="C8" s="60" t="s">
        <v>34</v>
      </c>
      <c r="D8" s="61" t="s">
        <v>30</v>
      </c>
      <c r="E8" s="62">
        <v>34397</v>
      </c>
      <c r="F8" s="63" t="s">
        <v>31</v>
      </c>
      <c r="G8" s="63" t="s">
        <v>31</v>
      </c>
      <c r="H8" s="61">
        <v>1286</v>
      </c>
      <c r="I8" s="61"/>
      <c r="J8" s="64"/>
      <c r="K8" s="65">
        <f t="shared" si="0"/>
        <v>0</v>
      </c>
      <c r="L8" s="66" t="str">
        <f t="shared" si="1"/>
        <v>RUS9</v>
      </c>
      <c r="M8" s="67">
        <f t="shared" si="2"/>
        <v>9</v>
      </c>
      <c r="N8" s="66">
        <f t="shared" si="3"/>
        <v>1</v>
      </c>
      <c r="O8" s="68" t="s">
        <v>32</v>
      </c>
      <c r="P8" s="69"/>
      <c r="Q8" s="70">
        <f t="shared" si="4"/>
        <v>1</v>
      </c>
      <c r="R8" s="64">
        <v>9</v>
      </c>
      <c r="S8" s="71"/>
    </row>
    <row r="9" spans="1:19" s="72" customFormat="1" ht="18.75" customHeight="1">
      <c r="A9" s="59">
        <v>3</v>
      </c>
      <c r="B9" s="60" t="s">
        <v>35</v>
      </c>
      <c r="C9" s="60" t="s">
        <v>36</v>
      </c>
      <c r="D9" s="61" t="s">
        <v>30</v>
      </c>
      <c r="E9" s="62">
        <v>34015</v>
      </c>
      <c r="F9" s="63" t="s">
        <v>31</v>
      </c>
      <c r="G9" s="63" t="s">
        <v>31</v>
      </c>
      <c r="H9" s="61">
        <v>1484</v>
      </c>
      <c r="I9" s="61"/>
      <c r="J9" s="64"/>
      <c r="K9" s="65">
        <f t="shared" si="0"/>
        <v>0</v>
      </c>
      <c r="L9" s="66" t="str">
        <f t="shared" si="1"/>
        <v>RUS9</v>
      </c>
      <c r="M9" s="67">
        <f t="shared" si="2"/>
        <v>17</v>
      </c>
      <c r="N9" s="66">
        <f t="shared" si="3"/>
        <v>1</v>
      </c>
      <c r="O9" s="68" t="s">
        <v>32</v>
      </c>
      <c r="P9" s="69"/>
      <c r="Q9" s="70">
        <f t="shared" si="4"/>
        <v>1</v>
      </c>
      <c r="R9" s="64">
        <v>17</v>
      </c>
      <c r="S9" s="71"/>
    </row>
    <row r="10" spans="1:19" s="72" customFormat="1" ht="18.75" customHeight="1">
      <c r="A10" s="59">
        <v>4</v>
      </c>
      <c r="B10" s="60" t="s">
        <v>37</v>
      </c>
      <c r="C10" s="60" t="s">
        <v>38</v>
      </c>
      <c r="D10" s="61" t="s">
        <v>30</v>
      </c>
      <c r="E10" s="62">
        <v>34298</v>
      </c>
      <c r="F10" s="63" t="s">
        <v>31</v>
      </c>
      <c r="G10" s="63" t="s">
        <v>31</v>
      </c>
      <c r="H10" s="61">
        <v>1646</v>
      </c>
      <c r="I10" s="61"/>
      <c r="J10" s="64"/>
      <c r="K10" s="65">
        <f t="shared" si="0"/>
        <v>0</v>
      </c>
      <c r="L10" s="66" t="str">
        <f t="shared" si="1"/>
        <v>RUS9</v>
      </c>
      <c r="M10" s="67">
        <f t="shared" si="2"/>
        <v>25</v>
      </c>
      <c r="N10" s="66">
        <f t="shared" si="3"/>
        <v>1</v>
      </c>
      <c r="O10" s="68" t="s">
        <v>32</v>
      </c>
      <c r="P10" s="69"/>
      <c r="Q10" s="70">
        <f t="shared" si="4"/>
        <v>1</v>
      </c>
      <c r="R10" s="64">
        <v>25</v>
      </c>
      <c r="S10" s="71"/>
    </row>
    <row r="11" spans="1:19" s="72" customFormat="1" ht="18.75" customHeight="1">
      <c r="A11" s="59">
        <v>5</v>
      </c>
      <c r="B11" s="60" t="s">
        <v>39</v>
      </c>
      <c r="C11" s="60" t="s">
        <v>29</v>
      </c>
      <c r="D11" s="61" t="s">
        <v>30</v>
      </c>
      <c r="E11" s="62">
        <v>33989</v>
      </c>
      <c r="F11" s="63" t="s">
        <v>31</v>
      </c>
      <c r="G11" s="63" t="s">
        <v>31</v>
      </c>
      <c r="H11" s="61">
        <v>1690</v>
      </c>
      <c r="I11" s="61"/>
      <c r="J11" s="64"/>
      <c r="K11" s="65">
        <f t="shared" si="0"/>
        <v>0</v>
      </c>
      <c r="L11" s="66" t="str">
        <f t="shared" si="1"/>
        <v>RUS9</v>
      </c>
      <c r="M11" s="67">
        <f t="shared" si="2"/>
        <v>32</v>
      </c>
      <c r="N11" s="66">
        <f t="shared" si="3"/>
        <v>1</v>
      </c>
      <c r="O11" s="68" t="s">
        <v>32</v>
      </c>
      <c r="P11" s="69"/>
      <c r="Q11" s="70">
        <f t="shared" si="4"/>
        <v>1</v>
      </c>
      <c r="R11" s="64">
        <v>32</v>
      </c>
      <c r="S11" s="71"/>
    </row>
    <row r="12" spans="1:19" s="72" customFormat="1" ht="18.75" customHeight="1">
      <c r="A12" s="59">
        <v>6</v>
      </c>
      <c r="B12" s="60" t="s">
        <v>40</v>
      </c>
      <c r="C12" s="60" t="s">
        <v>41</v>
      </c>
      <c r="D12" s="61" t="s">
        <v>30</v>
      </c>
      <c r="E12" s="62">
        <v>33851</v>
      </c>
      <c r="F12" s="63" t="s">
        <v>31</v>
      </c>
      <c r="G12" s="63" t="s">
        <v>31</v>
      </c>
      <c r="H12" s="61"/>
      <c r="I12" s="61">
        <v>730</v>
      </c>
      <c r="J12" s="64"/>
      <c r="K12" s="65">
        <f t="shared" si="0"/>
        <v>0</v>
      </c>
      <c r="L12" s="66" t="str">
        <f t="shared" si="1"/>
        <v>RUS9</v>
      </c>
      <c r="M12" s="67">
        <f t="shared" si="2"/>
        <v>8</v>
      </c>
      <c r="N12" s="66">
        <f t="shared" si="3"/>
        <v>1</v>
      </c>
      <c r="O12" s="68" t="s">
        <v>32</v>
      </c>
      <c r="P12" s="69"/>
      <c r="Q12" s="70">
        <f t="shared" si="4"/>
        <v>1</v>
      </c>
      <c r="R12" s="64">
        <v>8</v>
      </c>
      <c r="S12" s="71"/>
    </row>
    <row r="13" spans="1:19" s="72" customFormat="1" ht="18.75" customHeight="1">
      <c r="A13" s="59">
        <v>7</v>
      </c>
      <c r="B13" s="60" t="s">
        <v>42</v>
      </c>
      <c r="C13" s="60" t="s">
        <v>43</v>
      </c>
      <c r="D13" s="61" t="s">
        <v>30</v>
      </c>
      <c r="E13" s="62">
        <v>34071</v>
      </c>
      <c r="F13" s="63" t="s">
        <v>31</v>
      </c>
      <c r="G13" s="63" t="s">
        <v>31</v>
      </c>
      <c r="H13" s="61"/>
      <c r="I13" s="61">
        <v>691</v>
      </c>
      <c r="J13" s="64"/>
      <c r="K13" s="65">
        <f t="shared" si="0"/>
        <v>0</v>
      </c>
      <c r="L13" s="66" t="str">
        <f t="shared" si="1"/>
        <v>RUS9</v>
      </c>
      <c r="M13" s="67">
        <f t="shared" si="2"/>
        <v>24</v>
      </c>
      <c r="N13" s="66">
        <f t="shared" si="3"/>
        <v>1</v>
      </c>
      <c r="O13" s="68" t="s">
        <v>32</v>
      </c>
      <c r="P13" s="69"/>
      <c r="Q13" s="70">
        <f t="shared" si="4"/>
        <v>1</v>
      </c>
      <c r="R13" s="64">
        <v>24</v>
      </c>
      <c r="S13" s="71"/>
    </row>
    <row r="14" spans="1:19" s="72" customFormat="1" ht="18.75" customHeight="1">
      <c r="A14" s="59">
        <v>8</v>
      </c>
      <c r="B14" s="60" t="s">
        <v>44</v>
      </c>
      <c r="C14" s="60" t="s">
        <v>45</v>
      </c>
      <c r="D14" s="61" t="s">
        <v>30</v>
      </c>
      <c r="E14" s="62">
        <v>34196</v>
      </c>
      <c r="F14" s="63" t="s">
        <v>31</v>
      </c>
      <c r="G14" s="63" t="s">
        <v>31</v>
      </c>
      <c r="H14" s="61"/>
      <c r="I14" s="61">
        <v>596</v>
      </c>
      <c r="J14" s="64"/>
      <c r="K14" s="65">
        <f t="shared" si="0"/>
        <v>0</v>
      </c>
      <c r="L14" s="66" t="str">
        <f t="shared" si="1"/>
        <v>RUS9</v>
      </c>
      <c r="M14" s="67">
        <f t="shared" si="2"/>
        <v>16</v>
      </c>
      <c r="N14" s="66">
        <f t="shared" si="3"/>
        <v>1</v>
      </c>
      <c r="O14" s="68" t="s">
        <v>32</v>
      </c>
      <c r="P14" s="69"/>
      <c r="Q14" s="70">
        <f t="shared" si="4"/>
        <v>1</v>
      </c>
      <c r="R14" s="64">
        <v>16</v>
      </c>
      <c r="S14" s="71"/>
    </row>
    <row r="15" spans="1:19" s="72" customFormat="1" ht="18.75" customHeight="1">
      <c r="A15" s="59">
        <v>9</v>
      </c>
      <c r="B15" s="60" t="s">
        <v>46</v>
      </c>
      <c r="C15" s="60" t="s">
        <v>47</v>
      </c>
      <c r="D15" s="61" t="s">
        <v>30</v>
      </c>
      <c r="E15" s="62">
        <v>33924</v>
      </c>
      <c r="F15" s="63" t="s">
        <v>31</v>
      </c>
      <c r="G15" s="63" t="s">
        <v>31</v>
      </c>
      <c r="H15" s="61"/>
      <c r="I15" s="61">
        <v>513</v>
      </c>
      <c r="J15" s="64"/>
      <c r="K15" s="65">
        <f t="shared" si="0"/>
        <v>0</v>
      </c>
      <c r="L15" s="66" t="str">
        <f t="shared" si="1"/>
        <v>RUS9</v>
      </c>
      <c r="M15" s="67">
        <f t="shared" si="2"/>
        <v>28</v>
      </c>
      <c r="N15" s="66">
        <f t="shared" si="3"/>
        <v>1</v>
      </c>
      <c r="O15" s="68" t="s">
        <v>32</v>
      </c>
      <c r="P15" s="69"/>
      <c r="Q15" s="70">
        <f t="shared" si="4"/>
        <v>1</v>
      </c>
      <c r="R15" s="64">
        <v>28</v>
      </c>
      <c r="S15" s="71"/>
    </row>
    <row r="16" spans="1:19" s="72" customFormat="1" ht="18.75" customHeight="1">
      <c r="A16" s="59">
        <v>10</v>
      </c>
      <c r="B16" s="60" t="s">
        <v>48</v>
      </c>
      <c r="C16" s="60" t="s">
        <v>49</v>
      </c>
      <c r="D16" s="61" t="s">
        <v>30</v>
      </c>
      <c r="E16" s="62">
        <v>34202</v>
      </c>
      <c r="F16" s="63" t="s">
        <v>31</v>
      </c>
      <c r="G16" s="63" t="s">
        <v>31</v>
      </c>
      <c r="H16" s="61"/>
      <c r="I16" s="61">
        <v>443</v>
      </c>
      <c r="J16" s="64"/>
      <c r="K16" s="65">
        <f t="shared" si="0"/>
        <v>0</v>
      </c>
      <c r="L16" s="66" t="str">
        <f t="shared" si="1"/>
        <v>RUS9</v>
      </c>
      <c r="M16" s="67">
        <f t="shared" si="2"/>
        <v>5</v>
      </c>
      <c r="N16" s="66">
        <f t="shared" si="3"/>
        <v>1</v>
      </c>
      <c r="O16" s="68" t="s">
        <v>32</v>
      </c>
      <c r="P16" s="69"/>
      <c r="Q16" s="70">
        <f t="shared" si="4"/>
        <v>1</v>
      </c>
      <c r="R16" s="64">
        <v>5</v>
      </c>
      <c r="S16" s="71"/>
    </row>
    <row r="17" spans="1:19" s="72" customFormat="1" ht="18.75" customHeight="1">
      <c r="A17" s="59">
        <v>11</v>
      </c>
      <c r="B17" s="60" t="s">
        <v>50</v>
      </c>
      <c r="C17" s="60" t="s">
        <v>51</v>
      </c>
      <c r="D17" s="61" t="s">
        <v>30</v>
      </c>
      <c r="E17" s="62">
        <v>34076</v>
      </c>
      <c r="F17" s="63" t="s">
        <v>31</v>
      </c>
      <c r="G17" s="63" t="s">
        <v>31</v>
      </c>
      <c r="H17" s="61"/>
      <c r="I17" s="61">
        <v>428</v>
      </c>
      <c r="J17" s="64"/>
      <c r="K17" s="65">
        <f t="shared" si="0"/>
        <v>0</v>
      </c>
      <c r="L17" s="66" t="str">
        <f t="shared" si="1"/>
        <v>RUS9</v>
      </c>
      <c r="M17" s="67">
        <f t="shared" si="2"/>
        <v>19</v>
      </c>
      <c r="N17" s="66">
        <f t="shared" si="3"/>
        <v>1</v>
      </c>
      <c r="O17" s="68" t="s">
        <v>32</v>
      </c>
      <c r="P17" s="69"/>
      <c r="Q17" s="70">
        <f t="shared" si="4"/>
        <v>1</v>
      </c>
      <c r="R17" s="64">
        <v>19</v>
      </c>
      <c r="S17" s="71"/>
    </row>
    <row r="18" spans="1:19" s="72" customFormat="1" ht="18.75" customHeight="1">
      <c r="A18" s="59">
        <v>12</v>
      </c>
      <c r="B18" s="60" t="s">
        <v>52</v>
      </c>
      <c r="C18" s="60" t="s">
        <v>53</v>
      </c>
      <c r="D18" s="61" t="s">
        <v>30</v>
      </c>
      <c r="E18" s="62">
        <v>34279</v>
      </c>
      <c r="F18" s="63" t="s">
        <v>31</v>
      </c>
      <c r="G18" s="63" t="s">
        <v>31</v>
      </c>
      <c r="H18" s="61"/>
      <c r="I18" s="61">
        <v>302</v>
      </c>
      <c r="J18" s="64"/>
      <c r="K18" s="65">
        <f t="shared" si="0"/>
        <v>0</v>
      </c>
      <c r="L18" s="66" t="str">
        <f t="shared" si="1"/>
        <v>RUS9</v>
      </c>
      <c r="M18" s="67">
        <f t="shared" si="2"/>
        <v>13</v>
      </c>
      <c r="N18" s="66">
        <f t="shared" si="3"/>
        <v>1</v>
      </c>
      <c r="O18" s="68" t="s">
        <v>32</v>
      </c>
      <c r="P18" s="69"/>
      <c r="Q18" s="70">
        <f t="shared" si="4"/>
        <v>1</v>
      </c>
      <c r="R18" s="64">
        <v>13</v>
      </c>
      <c r="S18" s="71"/>
    </row>
    <row r="19" spans="1:19" s="72" customFormat="1" ht="18.75" customHeight="1">
      <c r="A19" s="59">
        <v>13</v>
      </c>
      <c r="B19" s="60" t="s">
        <v>54</v>
      </c>
      <c r="C19" s="60" t="s">
        <v>36</v>
      </c>
      <c r="D19" s="61" t="s">
        <v>30</v>
      </c>
      <c r="E19" s="62">
        <v>34136</v>
      </c>
      <c r="F19" s="63" t="s">
        <v>31</v>
      </c>
      <c r="G19" s="63" t="s">
        <v>31</v>
      </c>
      <c r="H19" s="61"/>
      <c r="I19" s="61">
        <v>295</v>
      </c>
      <c r="J19" s="64"/>
      <c r="K19" s="65">
        <f t="shared" si="0"/>
        <v>0</v>
      </c>
      <c r="L19" s="66" t="str">
        <f t="shared" si="1"/>
        <v>RUS9</v>
      </c>
      <c r="M19" s="67">
        <f t="shared" si="2"/>
        <v>7</v>
      </c>
      <c r="N19" s="66">
        <f t="shared" si="3"/>
        <v>1</v>
      </c>
      <c r="O19" s="68" t="s">
        <v>32</v>
      </c>
      <c r="P19" s="69"/>
      <c r="Q19" s="70">
        <f t="shared" si="4"/>
        <v>1</v>
      </c>
      <c r="R19" s="64">
        <v>7</v>
      </c>
      <c r="S19" s="71"/>
    </row>
    <row r="20" spans="1:19" s="72" customFormat="1" ht="18.75" customHeight="1">
      <c r="A20" s="59">
        <v>14</v>
      </c>
      <c r="B20" s="60" t="s">
        <v>55</v>
      </c>
      <c r="C20" s="60" t="s">
        <v>56</v>
      </c>
      <c r="D20" s="61" t="s">
        <v>30</v>
      </c>
      <c r="E20" s="62">
        <v>33939</v>
      </c>
      <c r="F20" s="63" t="s">
        <v>31</v>
      </c>
      <c r="G20" s="63" t="s">
        <v>31</v>
      </c>
      <c r="H20" s="61"/>
      <c r="I20" s="61">
        <v>275</v>
      </c>
      <c r="J20" s="64"/>
      <c r="K20" s="65">
        <f t="shared" si="0"/>
        <v>0</v>
      </c>
      <c r="L20" s="66" t="str">
        <f t="shared" si="1"/>
        <v>RUS9</v>
      </c>
      <c r="M20" s="67">
        <f t="shared" si="2"/>
        <v>31</v>
      </c>
      <c r="N20" s="66">
        <f t="shared" si="3"/>
        <v>1</v>
      </c>
      <c r="O20" s="68" t="s">
        <v>32</v>
      </c>
      <c r="P20" s="69"/>
      <c r="Q20" s="70">
        <f t="shared" si="4"/>
        <v>1</v>
      </c>
      <c r="R20" s="64">
        <v>31</v>
      </c>
      <c r="S20" s="71"/>
    </row>
    <row r="21" spans="1:19" s="72" customFormat="1" ht="18.75" customHeight="1">
      <c r="A21" s="59">
        <v>15</v>
      </c>
      <c r="B21" s="60" t="s">
        <v>57</v>
      </c>
      <c r="C21" s="60" t="s">
        <v>58</v>
      </c>
      <c r="D21" s="61" t="s">
        <v>30</v>
      </c>
      <c r="E21" s="62">
        <v>33640</v>
      </c>
      <c r="F21" s="63" t="s">
        <v>31</v>
      </c>
      <c r="G21" s="63" t="s">
        <v>31</v>
      </c>
      <c r="H21" s="61"/>
      <c r="I21" s="61">
        <v>247</v>
      </c>
      <c r="J21" s="64"/>
      <c r="K21" s="65">
        <f t="shared" si="0"/>
        <v>0</v>
      </c>
      <c r="L21" s="66" t="str">
        <f t="shared" si="1"/>
        <v>RUS9</v>
      </c>
      <c r="M21" s="67">
        <f t="shared" si="2"/>
        <v>21</v>
      </c>
      <c r="N21" s="66">
        <f t="shared" si="3"/>
        <v>1</v>
      </c>
      <c r="O21" s="68" t="s">
        <v>32</v>
      </c>
      <c r="P21" s="69"/>
      <c r="Q21" s="70">
        <f t="shared" si="4"/>
        <v>1</v>
      </c>
      <c r="R21" s="64">
        <v>21</v>
      </c>
      <c r="S21" s="71"/>
    </row>
    <row r="22" spans="1:19" s="72" customFormat="1" ht="18.75" customHeight="1">
      <c r="A22" s="59">
        <v>16</v>
      </c>
      <c r="B22" s="60" t="s">
        <v>59</v>
      </c>
      <c r="C22" s="60" t="s">
        <v>38</v>
      </c>
      <c r="D22" s="61" t="s">
        <v>30</v>
      </c>
      <c r="E22" s="62">
        <v>33645</v>
      </c>
      <c r="F22" s="63" t="s">
        <v>31</v>
      </c>
      <c r="G22" s="63" t="s">
        <v>31</v>
      </c>
      <c r="H22" s="61"/>
      <c r="I22" s="61">
        <v>228</v>
      </c>
      <c r="J22" s="64"/>
      <c r="K22" s="65">
        <f t="shared" si="0"/>
        <v>0</v>
      </c>
      <c r="L22" s="66" t="str">
        <f t="shared" si="1"/>
        <v>RUS9</v>
      </c>
      <c r="M22" s="67">
        <f t="shared" si="2"/>
        <v>14</v>
      </c>
      <c r="N22" s="66">
        <f t="shared" si="3"/>
        <v>1</v>
      </c>
      <c r="O22" s="68" t="s">
        <v>32</v>
      </c>
      <c r="P22" s="69"/>
      <c r="Q22" s="70">
        <f t="shared" si="4"/>
        <v>1</v>
      </c>
      <c r="R22" s="64">
        <v>14</v>
      </c>
      <c r="S22" s="71"/>
    </row>
    <row r="23" spans="1:19" s="72" customFormat="1" ht="18.75" customHeight="1">
      <c r="A23" s="59">
        <v>17</v>
      </c>
      <c r="B23" s="60" t="s">
        <v>60</v>
      </c>
      <c r="C23" s="60" t="s">
        <v>61</v>
      </c>
      <c r="D23" s="61" t="s">
        <v>30</v>
      </c>
      <c r="E23" s="62">
        <v>34221</v>
      </c>
      <c r="F23" s="63" t="s">
        <v>31</v>
      </c>
      <c r="G23" s="63" t="s">
        <v>31</v>
      </c>
      <c r="H23" s="61"/>
      <c r="I23" s="61">
        <v>179</v>
      </c>
      <c r="J23" s="64"/>
      <c r="K23" s="65">
        <f t="shared" si="0"/>
        <v>0</v>
      </c>
      <c r="L23" s="66" t="str">
        <f t="shared" si="1"/>
        <v>RUS9</v>
      </c>
      <c r="M23" s="67">
        <f t="shared" si="2"/>
        <v>27</v>
      </c>
      <c r="N23" s="66">
        <f t="shared" si="3"/>
        <v>999</v>
      </c>
      <c r="O23" s="68" t="s">
        <v>62</v>
      </c>
      <c r="P23" s="69"/>
      <c r="Q23" s="70">
        <f t="shared" si="4"/>
        <v>999</v>
      </c>
      <c r="R23" s="64">
        <v>27</v>
      </c>
      <c r="S23" s="71"/>
    </row>
    <row r="24" spans="1:19" s="72" customFormat="1" ht="18.75" customHeight="1">
      <c r="A24" s="59">
        <v>18</v>
      </c>
      <c r="B24" s="60" t="s">
        <v>63</v>
      </c>
      <c r="C24" s="60" t="s">
        <v>64</v>
      </c>
      <c r="D24" s="61" t="s">
        <v>30</v>
      </c>
      <c r="E24" s="62">
        <v>33673</v>
      </c>
      <c r="F24" s="63" t="s">
        <v>31</v>
      </c>
      <c r="G24" s="63" t="s">
        <v>31</v>
      </c>
      <c r="H24" s="61"/>
      <c r="I24" s="61">
        <v>173</v>
      </c>
      <c r="J24" s="64"/>
      <c r="K24" s="65">
        <f t="shared" si="0"/>
        <v>0</v>
      </c>
      <c r="L24" s="66" t="str">
        <f t="shared" si="1"/>
        <v>RUS9</v>
      </c>
      <c r="M24" s="67">
        <f t="shared" si="2"/>
        <v>30</v>
      </c>
      <c r="N24" s="66">
        <f t="shared" si="3"/>
        <v>1</v>
      </c>
      <c r="O24" s="68" t="s">
        <v>65</v>
      </c>
      <c r="P24" s="69"/>
      <c r="Q24" s="70">
        <f t="shared" si="4"/>
        <v>2</v>
      </c>
      <c r="R24" s="64">
        <v>30</v>
      </c>
      <c r="S24" s="71"/>
    </row>
    <row r="25" spans="1:19" s="72" customFormat="1" ht="18.75" customHeight="1">
      <c r="A25" s="59">
        <v>19</v>
      </c>
      <c r="B25" s="60" t="s">
        <v>66</v>
      </c>
      <c r="C25" s="60" t="s">
        <v>67</v>
      </c>
      <c r="D25" s="61" t="s">
        <v>30</v>
      </c>
      <c r="E25" s="62">
        <v>34231</v>
      </c>
      <c r="F25" s="63" t="s">
        <v>31</v>
      </c>
      <c r="G25" s="63" t="s">
        <v>31</v>
      </c>
      <c r="H25" s="61"/>
      <c r="I25" s="61">
        <v>140</v>
      </c>
      <c r="J25" s="64"/>
      <c r="K25" s="65">
        <f t="shared" si="0"/>
        <v>0</v>
      </c>
      <c r="L25" s="66" t="str">
        <f t="shared" si="1"/>
        <v>RUS9</v>
      </c>
      <c r="M25" s="67">
        <f t="shared" si="2"/>
        <v>11</v>
      </c>
      <c r="N25" s="66">
        <f t="shared" si="3"/>
        <v>999</v>
      </c>
      <c r="O25" s="68" t="s">
        <v>62</v>
      </c>
      <c r="P25" s="69"/>
      <c r="Q25" s="70">
        <f t="shared" si="4"/>
        <v>999</v>
      </c>
      <c r="R25" s="64">
        <v>11</v>
      </c>
      <c r="S25" s="71"/>
    </row>
    <row r="26" spans="1:19" s="72" customFormat="1" ht="18.75" customHeight="1">
      <c r="A26" s="59">
        <v>20</v>
      </c>
      <c r="B26" s="60" t="s">
        <v>68</v>
      </c>
      <c r="C26" s="60" t="s">
        <v>29</v>
      </c>
      <c r="D26" s="61" t="s">
        <v>30</v>
      </c>
      <c r="E26" s="62">
        <v>33981</v>
      </c>
      <c r="F26" s="63" t="s">
        <v>31</v>
      </c>
      <c r="G26" s="63" t="s">
        <v>31</v>
      </c>
      <c r="H26" s="61"/>
      <c r="I26" s="61">
        <v>139</v>
      </c>
      <c r="J26" s="64"/>
      <c r="K26" s="65">
        <f t="shared" si="0"/>
        <v>0</v>
      </c>
      <c r="L26" s="66" t="str">
        <f t="shared" si="1"/>
        <v>RUS9</v>
      </c>
      <c r="M26" s="67">
        <f t="shared" si="2"/>
        <v>3</v>
      </c>
      <c r="N26" s="66">
        <f t="shared" si="3"/>
        <v>999</v>
      </c>
      <c r="O26" s="68" t="s">
        <v>62</v>
      </c>
      <c r="P26" s="69"/>
      <c r="Q26" s="70">
        <f t="shared" si="4"/>
        <v>999</v>
      </c>
      <c r="R26" s="64">
        <v>3</v>
      </c>
      <c r="S26" s="71"/>
    </row>
    <row r="27" spans="1:19" s="72" customFormat="1" ht="18.75" customHeight="1">
      <c r="A27" s="59">
        <v>21</v>
      </c>
      <c r="B27" s="60" t="s">
        <v>69</v>
      </c>
      <c r="C27" s="60" t="s">
        <v>70</v>
      </c>
      <c r="D27" s="61" t="s">
        <v>30</v>
      </c>
      <c r="E27" s="62">
        <v>34650</v>
      </c>
      <c r="F27" s="63" t="s">
        <v>31</v>
      </c>
      <c r="G27" s="63" t="s">
        <v>31</v>
      </c>
      <c r="H27" s="61"/>
      <c r="I27" s="61">
        <v>130</v>
      </c>
      <c r="J27" s="64"/>
      <c r="K27" s="65">
        <f t="shared" si="0"/>
        <v>0</v>
      </c>
      <c r="L27" s="66" t="str">
        <f t="shared" si="1"/>
        <v>RUS9</v>
      </c>
      <c r="M27" s="67">
        <f t="shared" si="2"/>
        <v>15</v>
      </c>
      <c r="N27" s="66">
        <f t="shared" si="3"/>
        <v>1</v>
      </c>
      <c r="O27" s="68" t="s">
        <v>65</v>
      </c>
      <c r="P27" s="69"/>
      <c r="Q27" s="70">
        <f t="shared" si="4"/>
        <v>2</v>
      </c>
      <c r="R27" s="64">
        <v>15</v>
      </c>
      <c r="S27" s="71"/>
    </row>
    <row r="28" spans="1:19" s="72" customFormat="1" ht="18.75" customHeight="1">
      <c r="A28" s="59">
        <v>22</v>
      </c>
      <c r="B28" s="60" t="s">
        <v>71</v>
      </c>
      <c r="C28" s="60" t="s">
        <v>38</v>
      </c>
      <c r="D28" s="61" t="s">
        <v>30</v>
      </c>
      <c r="E28" s="62">
        <v>33746</v>
      </c>
      <c r="F28" s="63" t="s">
        <v>31</v>
      </c>
      <c r="G28" s="63" t="s">
        <v>31</v>
      </c>
      <c r="H28" s="61"/>
      <c r="I28" s="61">
        <v>115</v>
      </c>
      <c r="J28" s="64"/>
      <c r="K28" s="65">
        <f t="shared" si="0"/>
        <v>0</v>
      </c>
      <c r="L28" s="66" t="str">
        <f t="shared" si="1"/>
        <v>RUS9</v>
      </c>
      <c r="M28" s="67">
        <f t="shared" si="2"/>
        <v>12</v>
      </c>
      <c r="N28" s="66">
        <f t="shared" si="3"/>
        <v>1</v>
      </c>
      <c r="O28" s="68" t="s">
        <v>65</v>
      </c>
      <c r="P28" s="69"/>
      <c r="Q28" s="70">
        <f t="shared" si="4"/>
        <v>2</v>
      </c>
      <c r="R28" s="64">
        <v>12</v>
      </c>
      <c r="S28" s="71"/>
    </row>
    <row r="29" spans="1:19" s="72" customFormat="1" ht="18.75" customHeight="1">
      <c r="A29" s="59">
        <v>23</v>
      </c>
      <c r="B29" s="60" t="s">
        <v>72</v>
      </c>
      <c r="C29" s="60" t="s">
        <v>73</v>
      </c>
      <c r="D29" s="61" t="s">
        <v>30</v>
      </c>
      <c r="E29" s="62" t="s">
        <v>74</v>
      </c>
      <c r="F29" s="63" t="s">
        <v>31</v>
      </c>
      <c r="G29" s="63" t="s">
        <v>31</v>
      </c>
      <c r="H29" s="61"/>
      <c r="I29" s="61">
        <v>97</v>
      </c>
      <c r="J29" s="64"/>
      <c r="K29" s="65">
        <f t="shared" si="0"/>
        <v>0</v>
      </c>
      <c r="L29" s="66" t="str">
        <f t="shared" si="1"/>
        <v>RUS9</v>
      </c>
      <c r="M29" s="67">
        <f t="shared" si="2"/>
        <v>22</v>
      </c>
      <c r="N29" s="66">
        <f t="shared" si="3"/>
        <v>1</v>
      </c>
      <c r="O29" s="68" t="s">
        <v>65</v>
      </c>
      <c r="P29" s="69"/>
      <c r="Q29" s="70">
        <f t="shared" si="4"/>
        <v>2</v>
      </c>
      <c r="R29" s="64">
        <v>22</v>
      </c>
      <c r="S29" s="71"/>
    </row>
    <row r="30" spans="1:19" s="72" customFormat="1" ht="18.75" customHeight="1">
      <c r="A30" s="59">
        <v>24</v>
      </c>
      <c r="B30" s="60" t="s">
        <v>75</v>
      </c>
      <c r="C30" s="60" t="s">
        <v>76</v>
      </c>
      <c r="D30" s="61" t="s">
        <v>30</v>
      </c>
      <c r="E30" s="62">
        <v>34793</v>
      </c>
      <c r="F30" s="63" t="s">
        <v>31</v>
      </c>
      <c r="G30" s="63" t="s">
        <v>31</v>
      </c>
      <c r="H30" s="61"/>
      <c r="I30" s="61">
        <v>25</v>
      </c>
      <c r="J30" s="64"/>
      <c r="K30" s="65">
        <f t="shared" si="0"/>
        <v>0</v>
      </c>
      <c r="L30" s="66" t="str">
        <f t="shared" si="1"/>
        <v>RUS9</v>
      </c>
      <c r="M30" s="67">
        <f t="shared" si="2"/>
        <v>29</v>
      </c>
      <c r="N30" s="66">
        <f t="shared" si="3"/>
        <v>999</v>
      </c>
      <c r="O30" s="68" t="s">
        <v>62</v>
      </c>
      <c r="P30" s="69"/>
      <c r="Q30" s="70">
        <f t="shared" si="4"/>
        <v>999</v>
      </c>
      <c r="R30" s="64">
        <v>29</v>
      </c>
      <c r="S30" s="71"/>
    </row>
    <row r="31" spans="1:19" s="72" customFormat="1" ht="18.75" customHeight="1">
      <c r="A31" s="59">
        <v>25</v>
      </c>
      <c r="B31" s="60" t="s">
        <v>77</v>
      </c>
      <c r="C31" s="60" t="s">
        <v>67</v>
      </c>
      <c r="D31" s="61" t="s">
        <v>30</v>
      </c>
      <c r="E31" s="62">
        <v>34655</v>
      </c>
      <c r="F31" s="63" t="s">
        <v>31</v>
      </c>
      <c r="G31" s="63" t="s">
        <v>31</v>
      </c>
      <c r="H31" s="61"/>
      <c r="I31" s="61">
        <v>20</v>
      </c>
      <c r="J31" s="64"/>
      <c r="K31" s="65">
        <f t="shared" si="0"/>
        <v>0</v>
      </c>
      <c r="L31" s="66" t="str">
        <f t="shared" si="1"/>
        <v>RUS9</v>
      </c>
      <c r="M31" s="67">
        <f t="shared" si="2"/>
        <v>23</v>
      </c>
      <c r="N31" s="66">
        <f t="shared" si="3"/>
        <v>999</v>
      </c>
      <c r="O31" s="68" t="s">
        <v>62</v>
      </c>
      <c r="P31" s="69"/>
      <c r="Q31" s="70">
        <f t="shared" si="4"/>
        <v>999</v>
      </c>
      <c r="R31" s="64">
        <v>23</v>
      </c>
      <c r="S31" s="71"/>
    </row>
    <row r="32" spans="1:19" s="72" customFormat="1" ht="18.75" customHeight="1">
      <c r="A32" s="59">
        <v>26</v>
      </c>
      <c r="B32" s="60" t="s">
        <v>78</v>
      </c>
      <c r="C32" s="60" t="s">
        <v>36</v>
      </c>
      <c r="D32" s="61" t="s">
        <v>79</v>
      </c>
      <c r="E32" s="62">
        <v>34042</v>
      </c>
      <c r="F32" s="63" t="s">
        <v>31</v>
      </c>
      <c r="G32" s="63" t="s">
        <v>31</v>
      </c>
      <c r="H32" s="61"/>
      <c r="I32" s="61"/>
      <c r="J32" s="64"/>
      <c r="K32" s="65">
        <f t="shared" si="0"/>
        <v>0</v>
      </c>
      <c r="L32" s="66" t="str">
        <f t="shared" si="1"/>
        <v>BLR9</v>
      </c>
      <c r="M32" s="67">
        <f t="shared" si="2"/>
        <v>6</v>
      </c>
      <c r="N32" s="66">
        <f t="shared" si="3"/>
        <v>1</v>
      </c>
      <c r="O32" s="68" t="s">
        <v>32</v>
      </c>
      <c r="P32" s="69"/>
      <c r="Q32" s="70">
        <f t="shared" si="4"/>
        <v>1</v>
      </c>
      <c r="R32" s="64">
        <v>6</v>
      </c>
      <c r="S32" s="71"/>
    </row>
    <row r="33" spans="1:19" s="72" customFormat="1" ht="18.75" customHeight="1">
      <c r="A33" s="59">
        <v>27</v>
      </c>
      <c r="B33" s="60" t="s">
        <v>80</v>
      </c>
      <c r="C33" s="60" t="s">
        <v>81</v>
      </c>
      <c r="D33" s="61" t="s">
        <v>79</v>
      </c>
      <c r="E33" s="62">
        <v>34267</v>
      </c>
      <c r="F33" s="63" t="s">
        <v>31</v>
      </c>
      <c r="G33" s="63" t="s">
        <v>31</v>
      </c>
      <c r="H33" s="61"/>
      <c r="I33" s="61"/>
      <c r="J33" s="64"/>
      <c r="K33" s="65">
        <f t="shared" si="0"/>
        <v>0</v>
      </c>
      <c r="L33" s="66" t="str">
        <f t="shared" si="1"/>
        <v>BLR9</v>
      </c>
      <c r="M33" s="67">
        <f t="shared" si="2"/>
        <v>20</v>
      </c>
      <c r="N33" s="66">
        <f t="shared" si="3"/>
        <v>1</v>
      </c>
      <c r="O33" s="68" t="s">
        <v>32</v>
      </c>
      <c r="P33" s="69"/>
      <c r="Q33" s="70">
        <f t="shared" si="4"/>
        <v>1</v>
      </c>
      <c r="R33" s="64">
        <v>20</v>
      </c>
      <c r="S33" s="71"/>
    </row>
    <row r="34" spans="1:19" s="72" customFormat="1" ht="18.75" customHeight="1">
      <c r="A34" s="59">
        <v>29</v>
      </c>
      <c r="B34" s="60"/>
      <c r="C34" s="60"/>
      <c r="D34" s="61"/>
      <c r="E34" s="62"/>
      <c r="F34" s="63"/>
      <c r="G34" s="63"/>
      <c r="H34" s="61"/>
      <c r="I34" s="61"/>
      <c r="J34" s="64"/>
      <c r="K34" s="65">
        <f t="shared" si="0"/>
        <v>0</v>
      </c>
      <c r="L34" s="66" t="str">
        <f t="shared" si="1"/>
        <v>ZZZ9</v>
      </c>
      <c r="M34" s="67">
        <f t="shared" si="2"/>
        <v>999</v>
      </c>
      <c r="N34" s="66">
        <f t="shared" si="3"/>
        <v>999</v>
      </c>
      <c r="O34" s="68"/>
      <c r="P34" s="69"/>
      <c r="Q34" s="70">
        <f t="shared" si="4"/>
        <v>999</v>
      </c>
      <c r="R34" s="64"/>
      <c r="S34" s="71"/>
    </row>
    <row r="35" spans="1:19" s="72" customFormat="1" ht="18.75" customHeight="1">
      <c r="A35" s="59">
        <v>30</v>
      </c>
      <c r="B35" s="60"/>
      <c r="C35" s="60"/>
      <c r="D35" s="61"/>
      <c r="E35" s="62"/>
      <c r="F35" s="63"/>
      <c r="G35" s="63"/>
      <c r="H35" s="61"/>
      <c r="I35" s="61"/>
      <c r="J35" s="64"/>
      <c r="K35" s="65">
        <f t="shared" si="0"/>
        <v>0</v>
      </c>
      <c r="L35" s="66" t="str">
        <f t="shared" si="1"/>
        <v>ZZZ9</v>
      </c>
      <c r="M35" s="67">
        <f t="shared" si="2"/>
        <v>999</v>
      </c>
      <c r="N35" s="66">
        <f t="shared" si="3"/>
        <v>999</v>
      </c>
      <c r="O35" s="68"/>
      <c r="P35" s="69"/>
      <c r="Q35" s="70">
        <f t="shared" si="4"/>
        <v>999</v>
      </c>
      <c r="R35" s="64"/>
      <c r="S35" s="71"/>
    </row>
    <row r="36" spans="1:19" s="72" customFormat="1" ht="18.75" customHeight="1">
      <c r="A36" s="59">
        <v>31</v>
      </c>
      <c r="B36" s="60"/>
      <c r="C36" s="60"/>
      <c r="D36" s="61"/>
      <c r="E36" s="62"/>
      <c r="F36" s="63"/>
      <c r="G36" s="63"/>
      <c r="H36" s="61"/>
      <c r="I36" s="61"/>
      <c r="J36" s="64"/>
      <c r="K36" s="65">
        <f t="shared" si="0"/>
        <v>0</v>
      </c>
      <c r="L36" s="66" t="str">
        <f t="shared" si="1"/>
        <v>ZZZ9</v>
      </c>
      <c r="M36" s="67">
        <f t="shared" si="2"/>
        <v>999</v>
      </c>
      <c r="N36" s="66">
        <f t="shared" si="3"/>
        <v>999</v>
      </c>
      <c r="O36" s="68"/>
      <c r="P36" s="69"/>
      <c r="Q36" s="70">
        <f t="shared" si="4"/>
        <v>999</v>
      </c>
      <c r="R36" s="64"/>
      <c r="S36" s="71"/>
    </row>
    <row r="37" spans="1:19" s="72" customFormat="1" ht="18.75" customHeight="1">
      <c r="A37" s="59">
        <v>32</v>
      </c>
      <c r="B37" s="60"/>
      <c r="C37" s="60"/>
      <c r="D37" s="61"/>
      <c r="E37" s="62"/>
      <c r="F37" s="63"/>
      <c r="G37" s="63"/>
      <c r="H37" s="61"/>
      <c r="I37" s="61"/>
      <c r="J37" s="64"/>
      <c r="K37" s="65">
        <f t="shared" si="0"/>
        <v>0</v>
      </c>
      <c r="L37" s="66" t="str">
        <f t="shared" si="1"/>
        <v>ZZZ9</v>
      </c>
      <c r="M37" s="67">
        <f t="shared" si="2"/>
        <v>999</v>
      </c>
      <c r="N37" s="66">
        <f t="shared" si="3"/>
        <v>999</v>
      </c>
      <c r="O37" s="68"/>
      <c r="P37" s="69"/>
      <c r="Q37" s="70">
        <f t="shared" si="4"/>
        <v>999</v>
      </c>
      <c r="R37" s="64"/>
      <c r="S37" s="71"/>
    </row>
  </sheetData>
  <sheetProtection/>
  <mergeCells count="1">
    <mergeCell ref="A5:B5"/>
  </mergeCells>
  <conditionalFormatting sqref="E7:E37">
    <cfRule type="expression" priority="1" dxfId="0" stopIfTrue="1">
      <formula>AND(ROUNDDOWN(($A$4-E7)/365.25,0)&lt;=13,G7&lt;&gt;"OK")</formula>
    </cfRule>
    <cfRule type="expression" priority="2" dxfId="1" stopIfTrue="1">
      <formula>AND(ROUNDDOWN(($A$4-E7)/365.25,0)&lt;=14,G7&lt;&gt;"OK")</formula>
    </cfRule>
    <cfRule type="expression" priority="3" dxfId="2" stopIfTrue="1">
      <formula>AND(ROUNDDOWN(($A$4-E7)/365.25,0)&lt;=17,G7&lt;&gt;"OK")</formula>
    </cfRule>
  </conditionalFormatting>
  <conditionalFormatting sqref="S7:S37 K7:K37">
    <cfRule type="cellIs" priority="4" dxfId="3" operator="equal" stopIfTrue="1">
      <formula>"Z"</formula>
    </cfRule>
  </conditionalFormatting>
  <conditionalFormatting sqref="A7:D37">
    <cfRule type="expression" priority="5" dxfId="4" stopIfTrue="1">
      <formula>$R7&gt;=1</formula>
    </cfRule>
  </conditionalFormatting>
  <printOptions horizontalCentered="1"/>
  <pageMargins left="0" right="0" top="0.1968503937007874" bottom="0.1968503937007874" header="0" footer="0"/>
  <pageSetup horizontalDpi="300" verticalDpi="300" orientation="landscape" r:id="rId4"/>
  <rowBreaks count="1" manualBreakCount="1">
    <brk id="25" max="255" man="1"/>
  </rowBreaks>
  <colBreaks count="1" manualBreakCount="1">
    <brk id="1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Секретарь</cp:lastModifiedBy>
  <dcterms:created xsi:type="dcterms:W3CDTF">2008-07-12T16:35:35Z</dcterms:created>
  <dcterms:modified xsi:type="dcterms:W3CDTF">2008-07-12T16:35:48Z</dcterms:modified>
  <cp:category/>
  <cp:version/>
  <cp:contentType/>
  <cp:contentStatus/>
</cp:coreProperties>
</file>